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<sst xmlns="http://schemas.openxmlformats.org/spreadsheetml/2006/main" count="254" uniqueCount="104">
  <si>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</si>
  <si>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</si>
  <si>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</si>
  <si>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</si>
  <si>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</si>
  <si>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</si>
  <si>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</si>
  <si>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</si>
  <si>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</si>
  <si>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</si>
  <si>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</si>
  <si>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</si>
  <si>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</si>
  <si>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</si>
  <si>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</si>
  <si>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</si>
  <si>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</si>
  <si>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</si>
  <si>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</si>
  <si>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</si>
  <si>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</si>
  <si>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</si>
  <si>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</si>
  <si>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</si>
  <si>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</si>
  <si>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</si>
  <si>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</si>
  <si>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</si>
  <si>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</si>
  <si>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</si>
  <si>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</si>
  <si>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</si>
  <si>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</si>
  <si>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</si>
  <si>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</si>
  <si>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</si>
  <si>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</si>
  <si>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</si>
  <si>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</si>
  <si>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</si>
  <si>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</si>
  <si>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</si>
  <si>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</si>
  <si>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</si>
  <si>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</si>
  <si>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</si>
  <si>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</si>
  <si>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</si>
  <si>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</si>
  <si>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</si>
  <si>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</si>
  <si>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</si>
  <si>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</si>
  <si>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</si>
  <si>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</si>
  <si>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</si>
  <si>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</si>
  <si>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</si>
  <si>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</si>
  <si>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</si>
  <si>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</si>
  <si>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</si>
  <si>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</si>
  <si>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</si>
  <si>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</si>
  <si>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</si>
  <si>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</si>
  <si>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</si>
  <si>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</si>
  <si>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</si>
  <si>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</si>
  <si>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</si>
  <si>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</si>
  <si>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</si>
  <si>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</si>
  <si>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</si>
  <si>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</si>
  <si>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</si>
  <si>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</si>
  <si>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</si>
  <si>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</si>
  <si>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</si>
  <si>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</si>
  <si>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</si>
  <si>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</si>
  <si>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</si>
  <si>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</si>
  <si>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</si>
  <si>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</si>
  <si>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</si>
  <si>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</si>
  <si>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</si>
  <si>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</si>
  <si>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</si>
  <si>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</si>
  <si>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</si>
  <si>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станом на 02.06.2017</t>
  </si>
  <si>
    <t>Динаміка надходжень податків та неподаткових платежів за червень 2017 року</t>
  </si>
  <si>
    <t>Фактичні надходження (червень)</t>
  </si>
  <si>
    <r>
      <t xml:space="preserve">станом на 02.06.2017р.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</si>
  <si>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червень 2017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</si>
  <si>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</si>
  <si>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02.06.2017</t>
    </r>
    <r>
      <rPr>
        <sz val="10"/>
        <rFont val="Times New Roman"/>
        <family val="1"/>
      </rPr>
      <t xml:space="preserve"> (тис.грн.)</t>
    </r>
  </si>
  <si>
    <t>план на січень-червень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</si>
</sst>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15"/>
      <color indexed="8"/>
      <name val="Times New Roman"/>
      <family val="1"/>
    </font>
    <font>
      <sz val="4.75"/>
      <color indexed="8"/>
      <name val="Times New Roman"/>
      <family val="1"/>
    </font>
    <font>
      <sz val="4.5"/>
      <color indexed="8"/>
      <name val="Times New Roman"/>
      <family val="1"/>
    </font>
    <font>
      <sz val="6.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3274"/>
        <c:crosses val="autoZero"/>
        <c:auto val="0"/>
        <c:lblOffset val="100"/>
        <c:tickLblSkip val="1"/>
        <c:noMultiLvlLbl val="0"/>
      </c:catAx>
      <c:valAx>
        <c:axId val="463832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36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 val="autoZero"/>
        <c:auto val="0"/>
        <c:lblOffset val="100"/>
        <c:tickLblSkip val="1"/>
        <c:noMultiLvlLbl val="0"/>
      </c:catAx>
      <c:valAx>
        <c:axId val="660576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962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72158"/>
        <c:crosses val="autoZero"/>
        <c:auto val="0"/>
        <c:lblOffset val="100"/>
        <c:tickLblSkip val="1"/>
        <c:noMultiLvlLbl val="0"/>
      </c:catAx>
      <c:valAx>
        <c:axId val="490721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21832"/>
        <c:crosses val="autoZero"/>
        <c:auto val="0"/>
        <c:lblOffset val="100"/>
        <c:tickLblSkip val="1"/>
        <c:noMultiLvlLbl val="0"/>
      </c:catAx>
      <c:valAx>
        <c:axId val="154218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962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08850"/>
        <c:crosses val="autoZero"/>
        <c:auto val="0"/>
        <c:lblOffset val="100"/>
        <c:tickLblSkip val="1"/>
        <c:noMultiLvlLbl val="0"/>
      </c:catAx>
      <c:valAx>
        <c:axId val="412088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876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 val="autoZero"/>
        <c:auto val="0"/>
        <c:lblOffset val="100"/>
        <c:tickLblSkip val="1"/>
        <c:noMultiLvlLbl val="0"/>
      </c:catAx>
      <c:valAx>
        <c:axId val="495825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89533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091255"/>
        <c:axId val="34276976"/>
      </c:bar3D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9125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537 235,5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- 104 524,7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- 101 563,8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89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2">
        <v>1</v>
      </c>
      <c r="V22" s="133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38">
        <f>SUM(U4:U22)</f>
        <v>2</v>
      </c>
      <c r="V23" s="13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42856</v>
      </c>
      <c r="S28" s="144">
        <f>'[2]квітень'!$D$97</f>
        <v>102.57358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42856</v>
      </c>
      <c r="S38" s="143">
        <v>94413.13370999995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92</v>
      </c>
      <c r="S1" s="120"/>
      <c r="T1" s="120"/>
      <c r="U1" s="120"/>
      <c r="V1" s="120"/>
      <c r="W1" s="121"/>
    </row>
    <row r="2" spans="1:23" ht="15" thickBot="1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95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0">
        <v>0</v>
      </c>
      <c r="V4" s="131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4">
        <v>1</v>
      </c>
      <c r="V7" s="135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2">
        <v>0</v>
      </c>
      <c r="V9" s="133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2">
        <v>0</v>
      </c>
      <c r="V10" s="133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2">
        <v>0</v>
      </c>
      <c r="V11" s="133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2">
        <v>0</v>
      </c>
      <c r="V12" s="133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2">
        <v>0</v>
      </c>
      <c r="V14" s="133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2">
        <v>0</v>
      </c>
      <c r="V17" s="133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2">
        <v>0</v>
      </c>
      <c r="V20" s="133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2">
        <v>0</v>
      </c>
      <c r="V22" s="133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2">
        <v>0</v>
      </c>
      <c r="V23" s="133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38">
        <f>SUM(U4:U23)</f>
        <v>1</v>
      </c>
      <c r="V24" s="139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42887</v>
      </c>
      <c r="S29" s="144">
        <f>'[2]травень'!$D$97</f>
        <v>1135.71022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42887</v>
      </c>
      <c r="S39" s="143">
        <v>59637.061719999954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100</v>
      </c>
      <c r="S1" s="120"/>
      <c r="T1" s="120"/>
      <c r="U1" s="120"/>
      <c r="V1" s="120"/>
      <c r="W1" s="121"/>
    </row>
    <row r="2" spans="1:23" ht="15" thickBot="1">
      <c r="A2" s="122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99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AVERAGE(N4:N4)</f>
        <v>4767.3</v>
      </c>
      <c r="R4" s="71">
        <v>11.24</v>
      </c>
      <c r="S4" s="72">
        <v>0</v>
      </c>
      <c r="T4" s="73">
        <v>639.54</v>
      </c>
      <c r="U4" s="130">
        <v>0</v>
      </c>
      <c r="V4" s="131"/>
      <c r="W4" s="74">
        <f>R4+S4+U4+T4+V4</f>
        <v>650.78</v>
      </c>
    </row>
    <row r="5" spans="1:23" ht="12.75">
      <c r="A5" s="10">
        <v>42888</v>
      </c>
      <c r="B5" s="69"/>
      <c r="C5" s="69"/>
      <c r="D5" s="113"/>
      <c r="E5" s="113">
        <f t="shared" si="0"/>
        <v>0</v>
      </c>
      <c r="F5" s="69"/>
      <c r="G5" s="69"/>
      <c r="H5" s="86"/>
      <c r="I5" s="85"/>
      <c r="J5" s="85"/>
      <c r="K5" s="85"/>
      <c r="L5" s="69"/>
      <c r="M5" s="69">
        <f t="shared" si="1"/>
        <v>0</v>
      </c>
      <c r="N5" s="69"/>
      <c r="O5" s="69">
        <v>3800</v>
      </c>
      <c r="P5" s="3">
        <f t="shared" si="2"/>
        <v>0</v>
      </c>
      <c r="Q5" s="2">
        <v>4702.3</v>
      </c>
      <c r="R5" s="75"/>
      <c r="S5" s="69"/>
      <c r="T5" s="76"/>
      <c r="U5" s="132"/>
      <c r="V5" s="133"/>
      <c r="W5" s="74">
        <f aca="true" t="shared" si="3" ref="W5:W23">R5+S5+U5+T5+V5</f>
        <v>0</v>
      </c>
    </row>
    <row r="6" spans="1:23" ht="12.75">
      <c r="A6" s="10">
        <v>42892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4800</v>
      </c>
      <c r="P6" s="3">
        <f t="shared" si="2"/>
        <v>0</v>
      </c>
      <c r="Q6" s="2">
        <v>4702.3</v>
      </c>
      <c r="R6" s="77"/>
      <c r="S6" s="78"/>
      <c r="T6" s="79"/>
      <c r="U6" s="134"/>
      <c r="V6" s="135"/>
      <c r="W6" s="74">
        <f t="shared" si="3"/>
        <v>0</v>
      </c>
    </row>
    <row r="7" spans="1:23" ht="12.75">
      <c r="A7" s="10">
        <v>42893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5500</v>
      </c>
      <c r="P7" s="3">
        <f t="shared" si="2"/>
        <v>0</v>
      </c>
      <c r="Q7" s="2">
        <v>4702.3</v>
      </c>
      <c r="R7" s="77"/>
      <c r="S7" s="78"/>
      <c r="T7" s="79"/>
      <c r="U7" s="134"/>
      <c r="V7" s="135"/>
      <c r="W7" s="74">
        <f t="shared" si="3"/>
        <v>0</v>
      </c>
    </row>
    <row r="8" spans="1:23" ht="12.75">
      <c r="A8" s="10">
        <v>42894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4700</v>
      </c>
      <c r="P8" s="3">
        <f t="shared" si="2"/>
        <v>0</v>
      </c>
      <c r="Q8" s="2">
        <v>4702.3</v>
      </c>
      <c r="R8" s="77"/>
      <c r="S8" s="78"/>
      <c r="T8" s="76"/>
      <c r="U8" s="132"/>
      <c r="V8" s="133"/>
      <c r="W8" s="74">
        <f t="shared" si="3"/>
        <v>0</v>
      </c>
    </row>
    <row r="9" spans="1:23" ht="12.75">
      <c r="A9" s="10">
        <v>42895</v>
      </c>
      <c r="B9" s="69"/>
      <c r="C9" s="80"/>
      <c r="D9" s="113"/>
      <c r="E9" s="113">
        <f t="shared" si="0"/>
        <v>0</v>
      </c>
      <c r="F9" s="85"/>
      <c r="G9" s="89"/>
      <c r="H9" s="69"/>
      <c r="I9" s="85"/>
      <c r="J9" s="85"/>
      <c r="K9" s="85"/>
      <c r="L9" s="85"/>
      <c r="M9" s="69">
        <f t="shared" si="1"/>
        <v>0</v>
      </c>
      <c r="N9" s="69"/>
      <c r="O9" s="69">
        <v>3500</v>
      </c>
      <c r="P9" s="3">
        <f t="shared" si="2"/>
        <v>0</v>
      </c>
      <c r="Q9" s="2">
        <v>4702.3</v>
      </c>
      <c r="R9" s="77"/>
      <c r="S9" s="78"/>
      <c r="T9" s="76"/>
      <c r="U9" s="132"/>
      <c r="V9" s="133"/>
      <c r="W9" s="74">
        <f t="shared" si="3"/>
        <v>0</v>
      </c>
    </row>
    <row r="10" spans="1:23" ht="12.75">
      <c r="A10" s="10">
        <v>42898</v>
      </c>
      <c r="B10" s="69"/>
      <c r="C10" s="80"/>
      <c r="D10" s="113"/>
      <c r="E10" s="113">
        <f t="shared" si="0"/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3200</v>
      </c>
      <c r="P10" s="3">
        <f t="shared" si="2"/>
        <v>0</v>
      </c>
      <c r="Q10" s="2">
        <v>4702.3</v>
      </c>
      <c r="R10" s="77"/>
      <c r="S10" s="78"/>
      <c r="T10" s="76"/>
      <c r="U10" s="132"/>
      <c r="V10" s="133"/>
      <c r="W10" s="74">
        <f>R10+S10+U10+T10+V10</f>
        <v>0</v>
      </c>
    </row>
    <row r="11" spans="1:23" ht="12.75">
      <c r="A11" s="10">
        <v>42899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5100</v>
      </c>
      <c r="P11" s="3">
        <f t="shared" si="2"/>
        <v>0</v>
      </c>
      <c r="Q11" s="2">
        <v>4702.3</v>
      </c>
      <c r="R11" s="75"/>
      <c r="S11" s="69"/>
      <c r="T11" s="76"/>
      <c r="U11" s="132"/>
      <c r="V11" s="133"/>
      <c r="W11" s="74">
        <f t="shared" si="3"/>
        <v>0</v>
      </c>
    </row>
    <row r="12" spans="1:23" ht="12.75">
      <c r="A12" s="10">
        <v>42900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4702.3</v>
      </c>
      <c r="R12" s="75"/>
      <c r="S12" s="69"/>
      <c r="T12" s="76"/>
      <c r="U12" s="132"/>
      <c r="V12" s="133"/>
      <c r="W12" s="74">
        <f t="shared" si="3"/>
        <v>0</v>
      </c>
    </row>
    <row r="13" spans="1:23" ht="12.75">
      <c r="A13" s="10">
        <v>42901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8200</v>
      </c>
      <c r="P13" s="3">
        <f t="shared" si="2"/>
        <v>0</v>
      </c>
      <c r="Q13" s="2">
        <v>4702.3</v>
      </c>
      <c r="R13" s="75"/>
      <c r="S13" s="69"/>
      <c r="T13" s="76"/>
      <c r="U13" s="132"/>
      <c r="V13" s="133"/>
      <c r="W13" s="74">
        <f t="shared" si="3"/>
        <v>0</v>
      </c>
    </row>
    <row r="14" spans="1:23" ht="12.75">
      <c r="A14" s="10">
        <v>42902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4400</v>
      </c>
      <c r="P14" s="3">
        <f t="shared" si="2"/>
        <v>0</v>
      </c>
      <c r="Q14" s="2">
        <v>4702.3</v>
      </c>
      <c r="R14" s="75"/>
      <c r="S14" s="69"/>
      <c r="T14" s="80"/>
      <c r="U14" s="132"/>
      <c r="V14" s="133"/>
      <c r="W14" s="74">
        <f t="shared" si="3"/>
        <v>0</v>
      </c>
    </row>
    <row r="15" spans="1:23" ht="12.75">
      <c r="A15" s="10">
        <v>42905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9800</v>
      </c>
      <c r="P15" s="3">
        <f>N15/O15</f>
        <v>0</v>
      </c>
      <c r="Q15" s="2">
        <v>4702.3</v>
      </c>
      <c r="R15" s="75"/>
      <c r="S15" s="69"/>
      <c r="T15" s="80"/>
      <c r="U15" s="132"/>
      <c r="V15" s="133"/>
      <c r="W15" s="74">
        <f t="shared" si="3"/>
        <v>0</v>
      </c>
    </row>
    <row r="16" spans="1:23" ht="12.75">
      <c r="A16" s="10">
        <v>42906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4702.3</v>
      </c>
      <c r="R16" s="75"/>
      <c r="S16" s="69"/>
      <c r="T16" s="80"/>
      <c r="U16" s="132"/>
      <c r="V16" s="133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4702.3</v>
      </c>
      <c r="R17" s="75"/>
      <c r="S17" s="69"/>
      <c r="T17" s="80"/>
      <c r="U17" s="132"/>
      <c r="V17" s="133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4702.3</v>
      </c>
      <c r="R18" s="75"/>
      <c r="S18" s="69"/>
      <c r="T18" s="76"/>
      <c r="U18" s="132"/>
      <c r="V18" s="133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4702.3</v>
      </c>
      <c r="R19" s="75"/>
      <c r="S19" s="69"/>
      <c r="T19" s="76"/>
      <c r="U19" s="132"/>
      <c r="V19" s="133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4702.3</v>
      </c>
      <c r="R20" s="75"/>
      <c r="S20" s="69"/>
      <c r="T20" s="76"/>
      <c r="U20" s="132"/>
      <c r="V20" s="133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3800</v>
      </c>
      <c r="P21" s="3">
        <f t="shared" si="2"/>
        <v>0</v>
      </c>
      <c r="Q21" s="2">
        <v>4702.3</v>
      </c>
      <c r="R21" s="81"/>
      <c r="S21" s="80"/>
      <c r="T21" s="76"/>
      <c r="U21" s="132"/>
      <c r="V21" s="133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11000</v>
      </c>
      <c r="P22" s="3">
        <f>N22/O22</f>
        <v>0</v>
      </c>
      <c r="Q22" s="2">
        <v>4702.3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4702.3</v>
      </c>
      <c r="R23" s="81"/>
      <c r="S23" s="80"/>
      <c r="T23" s="76"/>
      <c r="U23" s="132"/>
      <c r="V23" s="133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1084.3</v>
      </c>
      <c r="C24" s="92">
        <f t="shared" si="4"/>
        <v>213.9</v>
      </c>
      <c r="D24" s="115">
        <f t="shared" si="4"/>
        <v>33.6</v>
      </c>
      <c r="E24" s="115">
        <f t="shared" si="4"/>
        <v>180.3</v>
      </c>
      <c r="F24" s="92">
        <f t="shared" si="4"/>
        <v>10.9</v>
      </c>
      <c r="G24" s="92">
        <f t="shared" si="4"/>
        <v>128.4</v>
      </c>
      <c r="H24" s="92">
        <f t="shared" si="4"/>
        <v>293.8</v>
      </c>
      <c r="I24" s="92">
        <f t="shared" si="4"/>
        <v>136.6</v>
      </c>
      <c r="J24" s="92">
        <f t="shared" si="4"/>
        <v>30.5</v>
      </c>
      <c r="K24" s="92">
        <f t="shared" si="4"/>
        <v>0</v>
      </c>
      <c r="L24" s="92">
        <f t="shared" si="4"/>
        <v>2874.5</v>
      </c>
      <c r="M24" s="91">
        <f t="shared" si="4"/>
        <v>-5.600000000000364</v>
      </c>
      <c r="N24" s="91">
        <f t="shared" si="4"/>
        <v>4767.3</v>
      </c>
      <c r="O24" s="91">
        <f t="shared" si="4"/>
        <v>109200</v>
      </c>
      <c r="P24" s="93">
        <f>N24/O24</f>
        <v>0.043656593406593405</v>
      </c>
      <c r="Q24" s="2"/>
      <c r="R24" s="82">
        <f>SUM(R4:R23)</f>
        <v>11.24</v>
      </c>
      <c r="S24" s="82">
        <f>SUM(S4:S23)</f>
        <v>0</v>
      </c>
      <c r="T24" s="82">
        <f>SUM(T4:T23)</f>
        <v>639.54</v>
      </c>
      <c r="U24" s="138">
        <f>SUM(U4:U23)</f>
        <v>0</v>
      </c>
      <c r="V24" s="139"/>
      <c r="W24" s="82">
        <f>R24+S24+U24+T24+V24</f>
        <v>650.78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42888</v>
      </c>
      <c r="S29" s="144">
        <v>1135.71022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42888</v>
      </c>
      <c r="S39" s="143">
        <v>59637.061719999954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101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102</v>
      </c>
      <c r="P27" s="163"/>
    </row>
    <row r="28" spans="1:16" ht="30.75" customHeight="1">
      <c r="A28" s="153"/>
      <c r="B28" s="48" t="s">
        <v>103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травень!S39</f>
        <v>59637.061719999954</v>
      </c>
      <c r="B29" s="49">
        <v>15630</v>
      </c>
      <c r="C29" s="49">
        <v>316.14</v>
      </c>
      <c r="D29" s="49">
        <v>9000</v>
      </c>
      <c r="E29" s="49">
        <v>0.13</v>
      </c>
      <c r="F29" s="49">
        <v>16200</v>
      </c>
      <c r="G29" s="49">
        <v>5224.96</v>
      </c>
      <c r="H29" s="49">
        <v>6</v>
      </c>
      <c r="I29" s="49">
        <v>6</v>
      </c>
      <c r="J29" s="49"/>
      <c r="K29" s="49"/>
      <c r="L29" s="63">
        <f>H29+F29+D29+J29+B29</f>
        <v>40836</v>
      </c>
      <c r="M29" s="50">
        <f>C29+E29+G29+I29</f>
        <v>5547.23</v>
      </c>
      <c r="N29" s="51">
        <f>M29-L29</f>
        <v>-35288.770000000004</v>
      </c>
      <c r="O29" s="164">
        <f>травень!S29</f>
        <v>1135.71022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282715.87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71769.99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96818.84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10146.99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45209.01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14499.799999999974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537235.46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316.14</v>
      </c>
    </row>
    <row r="59" spans="1:3" ht="25.5">
      <c r="A59" s="83" t="s">
        <v>54</v>
      </c>
      <c r="B59" s="9">
        <f>D29</f>
        <v>9000</v>
      </c>
      <c r="C59" s="9">
        <f>E29</f>
        <v>0.13</v>
      </c>
    </row>
    <row r="60" spans="1:3" ht="12.75">
      <c r="A60" s="83" t="s">
        <v>55</v>
      </c>
      <c r="B60" s="9">
        <f>F29</f>
        <v>16200</v>
      </c>
      <c r="C60" s="9">
        <f>G29</f>
        <v>5224.96</v>
      </c>
    </row>
    <row r="61" spans="1:3" ht="25.5">
      <c r="A61" s="83" t="s">
        <v>56</v>
      </c>
      <c r="B61" s="9">
        <f>H29</f>
        <v>6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2017-06-02T11:44:31Z</dcterms:modified>
  <cp:category/>
  <cp:version/>
  <cp:contentType/>
  <cp:contentStatus/>
</cp:coreProperties>
</file>